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0640" windowHeight="11760"/>
  </bookViews>
  <sheets>
    <sheet name="SERVIÇO" sheetId="1" r:id="rId1"/>
    <sheet name="BDI" sheetId="2" r:id="rId2"/>
    <sheet name="Plan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A34" i="2"/>
  <c r="D23"/>
  <c r="A4"/>
  <c r="A1"/>
  <c r="G31" i="1" l="1"/>
  <c r="G37"/>
  <c r="G38"/>
  <c r="G39"/>
  <c r="G36"/>
  <c r="G35"/>
  <c r="G34"/>
  <c r="G32"/>
  <c r="G30"/>
  <c r="G29"/>
  <c r="G25"/>
  <c r="G26"/>
  <c r="G24"/>
  <c r="G21"/>
  <c r="G22"/>
  <c r="G20"/>
  <c r="G19"/>
  <c r="G13"/>
  <c r="G14"/>
  <c r="G15"/>
  <c r="G16"/>
  <c r="G17"/>
  <c r="G12"/>
  <c r="G10"/>
  <c r="G9"/>
  <c r="D40" l="1"/>
</calcChain>
</file>

<file path=xl/sharedStrings.xml><?xml version="1.0" encoding="utf-8"?>
<sst xmlns="http://schemas.openxmlformats.org/spreadsheetml/2006/main" count="148" uniqueCount="129">
  <si>
    <t>SERVIÇOS INICIAIS</t>
  </si>
  <si>
    <t>PLACA DE OBRA EM CHAPA DE ACO GALVANIZADO</t>
  </si>
  <si>
    <t xml:space="preserve">M2 </t>
  </si>
  <si>
    <t>M2</t>
  </si>
  <si>
    <t>INFRAESTRUTURA</t>
  </si>
  <si>
    <t xml:space="preserve">ESCAVAÇÃO MANUAL DE VALAS. AF_03/2016 </t>
  </si>
  <si>
    <t xml:space="preserve"> M3 </t>
  </si>
  <si>
    <t xml:space="preserve">M </t>
  </si>
  <si>
    <t xml:space="preserve"> KG </t>
  </si>
  <si>
    <t xml:space="preserve">M3 </t>
  </si>
  <si>
    <t xml:space="preserve"> KG</t>
  </si>
  <si>
    <t xml:space="preserve">FORMA TABUA PARA CONCRETO EM FUNDACAO C/ REAPROVEITAMENTO 5X  </t>
  </si>
  <si>
    <t xml:space="preserve"> M2 </t>
  </si>
  <si>
    <t>SUPRAESTRUTURA</t>
  </si>
  <si>
    <t>KG</t>
  </si>
  <si>
    <t xml:space="preserve">KG </t>
  </si>
  <si>
    <t>FABRICAÇÃO DE FÔRMA PARA LAJES, EM CHAPA DE MADEIRA COMP. RESINAD</t>
  </si>
  <si>
    <t>PISO</t>
  </si>
  <si>
    <t xml:space="preserve">REATERRO INTERNO (EDIFICACOES) COMPACTADO MANUALMENTE </t>
  </si>
  <si>
    <t xml:space="preserve"> M3</t>
  </si>
  <si>
    <t>PAREDES</t>
  </si>
  <si>
    <t xml:space="preserve"> M2</t>
  </si>
  <si>
    <t>VENTILAÇÃO</t>
  </si>
  <si>
    <t xml:space="preserve"> M </t>
  </si>
  <si>
    <t xml:space="preserve">CAP PVC ESGOTO 50MM (TAMPÃO) - FORNECIMENTO E INSTALAÇÃO  </t>
  </si>
  <si>
    <t>UN</t>
  </si>
  <si>
    <t>FILTRO DE CARVÃO ATIVADO 61X61X29CM</t>
  </si>
  <si>
    <t>LOCACAO CONVENCIONAL DE OBRA, ATRAVÉS DE GABARITO DE TABUAS CORRIDAS PONTALETADAS A CADA 1,50M, SEM REAPROVEITAMENTO</t>
  </si>
  <si>
    <t xml:space="preserve"> ESTACA A TRADO (BROCA) DIAMETRO = 20 CM, EM CONCRETO MOLDADO IN LOCO,  15 MPA, SEM ARMACAO.</t>
  </si>
  <si>
    <t>ARMAÇÃO DE PILAR OU VIGA DE UMA ESTRUTURA CONVENCIONAL DE CONCRETO ARMADO EM UMA EDIFÍCAÇÃO TÉRREA OU SOBRADO UTILIZANDO AÇO CA-50 DE 6.3 MM</t>
  </si>
  <si>
    <t>CONCRETO FCK = 20MPA, TRAÇO 1:2,7:3 (CIMENTO/ AREIA MÉDIA/ BRITA 1)  - PREPARO MECÂNICO COM BETONEIRA 400 L. AF_07/2016</t>
  </si>
  <si>
    <t>ARMAÇÃO DE PILAR OU VIGA DE UMA ESTRUTURA CONVENCIONAL DE CONCRETO ARMADO EM UMA EDIFÍCAÇÃO TÉRREA OU SOBRADO UTILIZANDO AÇO CA-50 DE 10.0 M</t>
  </si>
  <si>
    <t>ARMAÇÃO DE LAJE DE UMA ESTRUTURA CONVENCIONAL DE CONCRETO ARMADO EM UM EDIFÍCIO DE MÚLTIPLOS PAVIMENTOS UTILIZANDO AÇO CA-50 DE 6.3 MM - MON</t>
  </si>
  <si>
    <t>ARMAÇÃO DE LAJE DE UMA ESTRUTURA CONVENCIONAL DE CONCRETO ARMADO EM UM  EDIFÍCIO DE MÚLTIPLOS PAVIMENTOS UTILIZANDO AÇO CA-50 DE 6.3 MM - MON</t>
  </si>
  <si>
    <t>ALVENARIA DE VEDAÇÃO DE BLOCOS CERÂMICOS FURADOS NA HORIZONTAL DE 14X9X19CM (ESPESSURA 14CM, BLOCO DEITADO) DE PAREDES COM ÁREA LÍQUIDA MENOR QUE 6M² SEM VÃOS E ARGAMASSA DE ASSENTAMENTO COM PREPARO EM BETONEIRA</t>
  </si>
  <si>
    <t>CHAPISCO APLICADO EM ALVENARIA (SEM PRESENÇA DE VÃOS) E ESTRUTURAS DE PREPARO MANUAL. AF_06/2014</t>
  </si>
  <si>
    <t xml:space="preserve"> EMBOCO BARRA LISA COM ARGAMASSA TRACO 1:4 (CIMENTO E AREIA MEDIA), ESPESSURA E= 2,0CM, INCLUSO ADITIVO IMPERMEABILIZANTE, PREPARO MECANICO DA ARGAMAS</t>
  </si>
  <si>
    <t>TUBO PVC, SERIE NORMAL, ESGOTO PREDIAL, DN 50 MM, FORNECIDO E INSTALADO EM RAMAL DE DESCARGA OU RAMAL DE ESGOTO SANITÁRIO. AF_12/2014</t>
  </si>
  <si>
    <t>TE, PVC, SERIE NORMAL, ESGOTO PREDIAL, DN 50 X 50 MM, JUNTA ELÁSTICA, FORNECIDO E INSTALADO EM RAMAL DE DESCARGA OU RAMAL DE ESGOTO SANITÁRIO</t>
  </si>
  <si>
    <t>CURVA CURTA 90 GRAUS, PVC, SERIE NORMAL, ESGOTO PREDIAL, DN 50 MM, JUNTA ELÁSTICA, FORNECIDO E INSTALADO EM RAMAL DE DESCARGA OU RAMAL DE ESGOTO</t>
  </si>
  <si>
    <t>ITEM</t>
  </si>
  <si>
    <t>DESCRIÇÃO</t>
  </si>
  <si>
    <t>UNID</t>
  </si>
  <si>
    <t>QTD</t>
  </si>
  <si>
    <t>UNIT</t>
  </si>
  <si>
    <t>1.1</t>
  </si>
  <si>
    <t>1.2</t>
  </si>
  <si>
    <t>2.1</t>
  </si>
  <si>
    <t>2.2</t>
  </si>
  <si>
    <t>2.3</t>
  </si>
  <si>
    <t>2.4</t>
  </si>
  <si>
    <t>2.5</t>
  </si>
  <si>
    <t>2.6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</si>
  <si>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</si>
  <si>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</si>
  <si>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</si>
  <si>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</si>
  <si>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</si>
  <si>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</si>
  <si>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</si>
  <si>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</si>
  <si>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</si>
  <si>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5.3</t>
  </si>
  <si>
    <t>6.1</t>
  </si>
  <si>
    <t>6.2</t>
  </si>
  <si>
    <t>6.3</t>
  </si>
  <si>
    <t>6.4</t>
  </si>
  <si>
    <t>6.5</t>
  </si>
  <si>
    <t>6.6</t>
  </si>
  <si>
    <t>APLICAÇÃO MANUAL DE PINTURA COM TINTA LÁTEX ACRÍLICA EM PAREDES, DUAS DEMÃOS. AF_06/2014</t>
  </si>
  <si>
    <t>TOTAL</t>
  </si>
  <si>
    <t>TOTAL GERAL</t>
  </si>
  <si>
    <t>74209/001</t>
  </si>
  <si>
    <t>73992/001</t>
  </si>
  <si>
    <t>74156/003</t>
  </si>
  <si>
    <t>CÓD. SINAPI</t>
  </si>
  <si>
    <t>5.4</t>
  </si>
  <si>
    <t>TAMPA EM PLACA DE CONCRETO PRÉMOLDADA 95X65X3cm</t>
  </si>
  <si>
    <t>MUNICÍPIO DE IBEMA</t>
  </si>
  <si>
    <t>OBRA: GAVETÁRIOS CEMITÉRIO MUNICIPAL</t>
  </si>
  <si>
    <t>ÁREA: 38,65 m²</t>
  </si>
  <si>
    <t>GAVETÁRIOS - TIPO 1 COM 12 UNIDADES; TIPO 2 COM 16 UNIDADES; TIPO 3 COM 28 UNIDADES</t>
  </si>
  <si>
    <t>PLANILHA DE SERVIÇOS</t>
  </si>
  <si>
    <t>Identifique o tipo de obra:</t>
  </si>
  <si>
    <t>Construção de edifícios:</t>
  </si>
  <si>
    <t>Informe a base de cálculo do ISSQN.</t>
  </si>
  <si>
    <t>Construção de rodovias e ferrovias:</t>
  </si>
  <si>
    <t>Sobre os serviços.</t>
  </si>
  <si>
    <t>Construção de redes de abastecimento de água, coleta de esgoto e construções correlatas:</t>
  </si>
  <si>
    <t>( X )</t>
  </si>
  <si>
    <t>Sobre a mão-de-obra.</t>
  </si>
  <si>
    <t>Construção e manutenção de estações e redes de distribuição de energia elétrica:</t>
  </si>
  <si>
    <t>Informe a ocorrência da DESONERAÇÃO da folha de pagamento. Lei 12844/2013.</t>
  </si>
  <si>
    <t>Obras portuárias, marítimas e fluviais:</t>
  </si>
  <si>
    <t>SEM Desoneração.</t>
  </si>
  <si>
    <t>Fornecimento de materiais e equipamentos:</t>
  </si>
  <si>
    <t>COM Desoneração.</t>
  </si>
  <si>
    <t>Intervalo de admissibilidade</t>
  </si>
  <si>
    <t>Item Componente do BDI</t>
  </si>
  <si>
    <t>1º Quartil</t>
  </si>
  <si>
    <t>Médio</t>
  </si>
  <si>
    <t>3º Quartil</t>
  </si>
  <si>
    <t>Valores Propostos</t>
  </si>
  <si>
    <r>
      <t>A</t>
    </r>
    <r>
      <rPr>
        <sz val="12"/>
        <rFont val="Arial"/>
        <family val="2"/>
      </rPr>
      <t xml:space="preserve">dministração </t>
    </r>
    <r>
      <rPr>
        <b/>
        <sz val="12"/>
        <rFont val="Arial"/>
        <family val="2"/>
      </rPr>
      <t>C</t>
    </r>
    <r>
      <rPr>
        <sz val="12"/>
        <rFont val="Arial"/>
        <family val="2"/>
      </rPr>
      <t>entral</t>
    </r>
  </si>
  <si>
    <r>
      <t>S</t>
    </r>
    <r>
      <rPr>
        <sz val="12"/>
        <rFont val="Arial"/>
        <family val="2"/>
      </rPr>
      <t xml:space="preserve">eguro e </t>
    </r>
    <r>
      <rPr>
        <b/>
        <sz val="12"/>
        <rFont val="Arial"/>
        <family val="2"/>
      </rPr>
      <t>G</t>
    </r>
    <r>
      <rPr>
        <sz val="12"/>
        <rFont val="Arial"/>
        <family val="2"/>
      </rPr>
      <t>arantia</t>
    </r>
  </si>
  <si>
    <r>
      <t>R</t>
    </r>
    <r>
      <rPr>
        <sz val="12"/>
        <rFont val="Arial"/>
        <family val="2"/>
      </rPr>
      <t>isco</t>
    </r>
  </si>
  <si>
    <r>
      <t>D</t>
    </r>
    <r>
      <rPr>
        <sz val="12"/>
        <rFont val="Arial"/>
        <family val="2"/>
      </rPr>
      <t xml:space="preserve">espesas </t>
    </r>
    <r>
      <rPr>
        <b/>
        <sz val="12"/>
        <rFont val="Arial"/>
        <family val="2"/>
      </rPr>
      <t>F</t>
    </r>
    <r>
      <rPr>
        <sz val="12"/>
        <rFont val="Arial"/>
        <family val="2"/>
      </rPr>
      <t>inanceiras</t>
    </r>
  </si>
  <si>
    <r>
      <t>L</t>
    </r>
    <r>
      <rPr>
        <sz val="12"/>
        <rFont val="Arial"/>
        <family val="2"/>
      </rPr>
      <t>ucro</t>
    </r>
  </si>
  <si>
    <r>
      <t>I1:</t>
    </r>
    <r>
      <rPr>
        <sz val="12"/>
        <rFont val="Arial"/>
        <family val="2"/>
      </rPr>
      <t xml:space="preserve"> PIS e COFINS</t>
    </r>
  </si>
  <si>
    <r>
      <t>I2:</t>
    </r>
    <r>
      <rPr>
        <sz val="12"/>
        <rFont val="Arial"/>
        <family val="2"/>
      </rPr>
      <t xml:space="preserve"> ISSQN (conforme legislação municipal)</t>
    </r>
  </si>
  <si>
    <t>I3: Cont.Prev s/Rec.Bruta (Lei 12844/13 - Desoneração)</t>
  </si>
  <si>
    <t>BDI incluso no custo unit?</t>
  </si>
  <si>
    <t>SIM</t>
  </si>
  <si>
    <t>NÃO INCLUSO</t>
  </si>
  <si>
    <t>BDI - SEM Desoneração da folha de pagamento</t>
  </si>
  <si>
    <t>BDI - COM Desoneração da folha de pagamento</t>
  </si>
  <si>
    <t>Declaramos que esta planilha foi elaborada conforme equação para cálculo do percentual do BDI recomendada pelo Acórdão 2622/2013 - TCU, representada pela fórmula abaixo.</t>
  </si>
  <si>
    <t>BDI - SEM Desoneração = [(1+AC+S+G+R)X(1+DF)X(1+L)/(1-I1-I2)]-1</t>
  </si>
  <si>
    <t>BDI - COM Desoneração = [(1+AC+S+G+R)X(1+DF)X(1+L)/(1-I1-I2-I3)]-1</t>
  </si>
  <si>
    <t>Carimbo e Assinatura</t>
  </si>
  <si>
    <t>Prefeito Municipal (ou Tomador)</t>
  </si>
  <si>
    <t xml:space="preserve"> </t>
  </si>
  <si>
    <t>15 DE ABRIL DE 2017</t>
  </si>
  <si>
    <t>DATA:15/04/2017</t>
  </si>
  <si>
    <t>BDI = 27,28 %</t>
  </si>
  <si>
    <t>OITENTA E QUATRO MIL, SETENTA E NOVE REAIS E ONZE CENTAVOS)</t>
  </si>
  <si>
    <t>REF. SINAPI DEZ/16</t>
  </si>
  <si>
    <t>MUNICIPIO DE IBEMA</t>
  </si>
  <si>
    <t>GAVETÁRIO CEMITÉRIO MUNICIPAL</t>
  </si>
</sst>
</file>

<file path=xl/styles.xml><?xml version="1.0" encoding="utf-8"?>
<styleSheet xmlns="http://schemas.openxmlformats.org/spreadsheetml/2006/main">
  <numFmts count="3">
    <numFmt numFmtId="44" formatCode="_-&quot;R$&quot;\ * #,##0.00_-;\-&quot;R$&quot;\ * #,##0.00_-;_-&quot;R$&quot;\ * &quot;-&quot;??_-;_-@_-"/>
    <numFmt numFmtId="164" formatCode="[$-F800]dddd\,\ mmmm\ dd\,\ yyyy"/>
    <numFmt numFmtId="165" formatCode="&quot;( &quot;0&quot; )&quot;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9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9"/>
      </left>
      <right style="medium">
        <color indexed="9"/>
      </right>
      <top style="thin">
        <color indexed="64"/>
      </top>
      <bottom style="medium">
        <color indexed="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9"/>
      </left>
      <right/>
      <top style="thin">
        <color indexed="64"/>
      </top>
      <bottom style="medium">
        <color indexed="9"/>
      </bottom>
      <diagonal/>
    </border>
    <border>
      <left/>
      <right/>
      <top style="thin">
        <color indexed="64"/>
      </top>
      <bottom style="medium">
        <color indexed="9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8">
    <xf numFmtId="0" fontId="0" fillId="0" borderId="0" xfId="0"/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4" fontId="3" fillId="0" borderId="1" xfId="1" applyFont="1" applyBorder="1"/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3" fillId="0" borderId="1" xfId="0" applyFont="1" applyBorder="1" applyAlignment="1">
      <alignment wrapText="1"/>
    </xf>
    <xf numFmtId="2" fontId="3" fillId="0" borderId="1" xfId="0" applyNumberFormat="1" applyFont="1" applyBorder="1" applyAlignment="1">
      <alignment horizontal="center" vertical="center"/>
    </xf>
    <xf numFmtId="44" fontId="3" fillId="0" borderId="1" xfId="1" applyFont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44" fontId="3" fillId="2" borderId="1" xfId="1" applyFont="1" applyFill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44" fontId="0" fillId="0" borderId="0" xfId="1" applyFont="1" applyAlignment="1">
      <alignment horizontal="center" vertical="center"/>
    </xf>
    <xf numFmtId="0" fontId="3" fillId="2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vertical="center"/>
    </xf>
    <xf numFmtId="1" fontId="4" fillId="3" borderId="3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vertical="center"/>
    </xf>
    <xf numFmtId="0" fontId="6" fillId="0" borderId="3" xfId="0" applyFont="1" applyBorder="1" applyAlignment="1">
      <alignment vertical="center" wrapText="1"/>
    </xf>
    <xf numFmtId="1" fontId="6" fillId="0" borderId="3" xfId="0" applyNumberFormat="1" applyFont="1" applyFill="1" applyBorder="1" applyAlignment="1" applyProtection="1">
      <alignment horizontal="center"/>
    </xf>
    <xf numFmtId="1" fontId="6" fillId="0" borderId="3" xfId="0" applyNumberFormat="1" applyFont="1" applyBorder="1" applyAlignment="1">
      <alignment horizontal="center"/>
    </xf>
    <xf numFmtId="165" fontId="4" fillId="0" borderId="7" xfId="0" applyNumberFormat="1" applyFont="1" applyFill="1" applyBorder="1" applyAlignment="1" applyProtection="1">
      <alignment horizontal="right"/>
    </xf>
    <xf numFmtId="10" fontId="4" fillId="0" borderId="0" xfId="0" applyNumberFormat="1" applyFont="1" applyBorder="1" applyAlignment="1"/>
    <xf numFmtId="0" fontId="4" fillId="0" borderId="8" xfId="0" applyFont="1" applyBorder="1" applyAlignment="1">
      <alignment horizontal="center" vertical="center"/>
    </xf>
    <xf numFmtId="0" fontId="4" fillId="3" borderId="9" xfId="0" applyNumberFormat="1" applyFont="1" applyFill="1" applyBorder="1" applyAlignment="1" applyProtection="1">
      <alignment horizontal="right" vertical="top"/>
      <protection locked="0"/>
    </xf>
    <xf numFmtId="10" fontId="6" fillId="0" borderId="10" xfId="0" applyNumberFormat="1" applyFont="1" applyBorder="1" applyAlignment="1">
      <alignment vertical="top"/>
    </xf>
    <xf numFmtId="0" fontId="4" fillId="0" borderId="11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4" borderId="13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vertical="center"/>
    </xf>
    <xf numFmtId="10" fontId="8" fillId="0" borderId="13" xfId="0" applyNumberFormat="1" applyFont="1" applyFill="1" applyBorder="1" applyAlignment="1">
      <alignment horizontal="center" vertical="center"/>
    </xf>
    <xf numFmtId="10" fontId="8" fillId="0" borderId="17" xfId="0" applyNumberFormat="1" applyFont="1" applyFill="1" applyBorder="1" applyAlignment="1">
      <alignment horizontal="center" vertical="center"/>
    </xf>
    <xf numFmtId="10" fontId="8" fillId="0" borderId="15" xfId="0" applyNumberFormat="1" applyFont="1" applyFill="1" applyBorder="1" applyAlignment="1">
      <alignment horizontal="center" vertical="center"/>
    </xf>
    <xf numFmtId="10" fontId="9" fillId="5" borderId="18" xfId="0" applyNumberFormat="1" applyFont="1" applyFill="1" applyBorder="1" applyAlignment="1" applyProtection="1">
      <alignment horizontal="center" vertical="center"/>
      <protection locked="0"/>
    </xf>
    <xf numFmtId="10" fontId="8" fillId="0" borderId="19" xfId="0" applyNumberFormat="1" applyFont="1" applyFill="1" applyBorder="1" applyAlignment="1">
      <alignment horizontal="center" vertical="center"/>
    </xf>
    <xf numFmtId="10" fontId="8" fillId="0" borderId="3" xfId="0" applyNumberFormat="1" applyFont="1" applyFill="1" applyBorder="1" applyAlignment="1">
      <alignment horizontal="center" vertical="center"/>
    </xf>
    <xf numFmtId="10" fontId="8" fillId="0" borderId="20" xfId="0" applyNumberFormat="1" applyFont="1" applyFill="1" applyBorder="1" applyAlignment="1">
      <alignment horizontal="center" vertical="center"/>
    </xf>
    <xf numFmtId="10" fontId="9" fillId="5" borderId="21" xfId="0" applyNumberFormat="1" applyFont="1" applyFill="1" applyBorder="1" applyAlignment="1" applyProtection="1">
      <alignment horizontal="center" vertical="center"/>
      <protection locked="0"/>
    </xf>
    <xf numFmtId="10" fontId="8" fillId="0" borderId="22" xfId="0" applyNumberFormat="1" applyFont="1" applyFill="1" applyBorder="1" applyAlignment="1">
      <alignment horizontal="center" vertical="center"/>
    </xf>
    <xf numFmtId="10" fontId="8" fillId="0" borderId="23" xfId="0" applyNumberFormat="1" applyFont="1" applyFill="1" applyBorder="1" applyAlignment="1">
      <alignment horizontal="center" vertical="center"/>
    </xf>
    <xf numFmtId="10" fontId="8" fillId="0" borderId="24" xfId="0" applyNumberFormat="1" applyFont="1" applyFill="1" applyBorder="1" applyAlignment="1">
      <alignment horizontal="center" vertical="center"/>
    </xf>
    <xf numFmtId="10" fontId="7" fillId="3" borderId="25" xfId="0" applyNumberFormat="1" applyFont="1" applyFill="1" applyBorder="1" applyAlignment="1" applyProtection="1">
      <alignment horizontal="center" vertical="center"/>
      <protection locked="0"/>
    </xf>
    <xf numFmtId="0" fontId="0" fillId="0" borderId="28" xfId="0" applyBorder="1" applyAlignment="1">
      <alignment vertical="center"/>
    </xf>
    <xf numFmtId="0" fontId="4" fillId="3" borderId="29" xfId="0" applyFont="1" applyFill="1" applyBorder="1" applyAlignment="1" applyProtection="1">
      <alignment horizontal="right" vertical="center"/>
      <protection locked="0"/>
    </xf>
    <xf numFmtId="0" fontId="6" fillId="0" borderId="29" xfId="0" applyFont="1" applyBorder="1" applyAlignment="1">
      <alignment vertical="center"/>
    </xf>
    <xf numFmtId="0" fontId="4" fillId="0" borderId="29" xfId="0" applyFont="1" applyBorder="1" applyAlignment="1">
      <alignment horizontal="right" vertical="center"/>
    </xf>
    <xf numFmtId="0" fontId="4" fillId="0" borderId="30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vertical="center"/>
    </xf>
    <xf numFmtId="10" fontId="7" fillId="0" borderId="27" xfId="0" applyNumberFormat="1" applyFont="1" applyFill="1" applyBorder="1" applyAlignment="1" applyProtection="1">
      <alignment horizontal="center" vertical="center"/>
    </xf>
    <xf numFmtId="10" fontId="7" fillId="0" borderId="33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10" fontId="4" fillId="0" borderId="10" xfId="0" applyNumberFormat="1" applyFont="1" applyBorder="1" applyAlignment="1">
      <alignment vertical="top"/>
    </xf>
    <xf numFmtId="10" fontId="6" fillId="0" borderId="0" xfId="0" applyNumberFormat="1" applyFont="1" applyBorder="1" applyAlignment="1"/>
    <xf numFmtId="0" fontId="6" fillId="0" borderId="7" xfId="0" applyNumberFormat="1" applyFont="1" applyFill="1" applyBorder="1" applyAlignment="1" applyProtection="1">
      <alignment horizontal="right"/>
    </xf>
    <xf numFmtId="10" fontId="8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4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4" fillId="0" borderId="0" xfId="0" applyFont="1" applyAlignment="1">
      <alignment vertical="center"/>
    </xf>
    <xf numFmtId="0" fontId="10" fillId="0" borderId="34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64" fontId="4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10" fontId="4" fillId="0" borderId="4" xfId="0" applyNumberFormat="1" applyFont="1" applyBorder="1" applyAlignment="1">
      <alignment horizontal="center"/>
    </xf>
    <xf numFmtId="10" fontId="4" fillId="0" borderId="5" xfId="0" applyNumberFormat="1" applyFont="1" applyBorder="1" applyAlignment="1">
      <alignment horizontal="center"/>
    </xf>
    <xf numFmtId="10" fontId="4" fillId="0" borderId="6" xfId="0" applyNumberFormat="1" applyFont="1" applyBorder="1" applyAlignment="1">
      <alignment horizontal="center"/>
    </xf>
    <xf numFmtId="10" fontId="4" fillId="0" borderId="4" xfId="0" applyNumberFormat="1" applyFont="1" applyBorder="1" applyAlignment="1">
      <alignment horizontal="distributed" vertical="top"/>
    </xf>
    <xf numFmtId="0" fontId="4" fillId="0" borderId="5" xfId="0" applyFont="1" applyBorder="1" applyAlignment="1">
      <alignment horizontal="distributed" vertical="top"/>
    </xf>
    <xf numFmtId="0" fontId="4" fillId="0" borderId="6" xfId="0" applyFont="1" applyBorder="1" applyAlignment="1">
      <alignment horizontal="distributed" vertical="top"/>
    </xf>
    <xf numFmtId="0" fontId="7" fillId="4" borderId="12" xfId="0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7" fillId="4" borderId="26" xfId="0" applyFont="1" applyFill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7" xfId="0" applyFont="1" applyFill="1" applyBorder="1" applyAlignment="1">
      <alignment vertical="center"/>
    </xf>
    <xf numFmtId="0" fontId="6" fillId="0" borderId="27" xfId="0" applyFont="1" applyFill="1" applyBorder="1" applyAlignment="1">
      <alignment vertical="center"/>
    </xf>
    <xf numFmtId="0" fontId="8" fillId="0" borderId="1" xfId="0" applyFont="1" applyBorder="1" applyAlignment="1">
      <alignment vertical="center"/>
    </xf>
    <xf numFmtId="0" fontId="7" fillId="0" borderId="31" xfId="0" applyFont="1" applyBorder="1" applyAlignment="1">
      <alignment vertical="center"/>
    </xf>
    <xf numFmtId="0" fontId="7" fillId="0" borderId="32" xfId="0" applyFont="1" applyBorder="1" applyAlignment="1">
      <alignment vertical="center"/>
    </xf>
  </cellXfs>
  <cellStyles count="2">
    <cellStyle name="Moeda" xfId="1" builtinId="4"/>
    <cellStyle name="Normal" xfId="0" builtinId="0"/>
  </cellStyles>
  <dxfs count="15">
    <dxf>
      <font>
        <b val="0"/>
        <i val="0"/>
        <condense val="0"/>
        <extend val="0"/>
        <color auto="1"/>
      </font>
      <fill>
        <patternFill>
          <bgColor indexed="42"/>
        </patternFill>
      </fill>
      <border>
        <left style="thin">
          <color indexed="64"/>
        </left>
        <right style="hair">
          <color indexed="64"/>
        </right>
        <top style="hair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42"/>
        </patternFill>
      </fill>
      <border>
        <left style="hair">
          <color indexed="64"/>
        </left>
        <right style="thin">
          <color indexed="64"/>
        </right>
        <top style="hair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auto="1"/>
      </font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</font>
    </dxf>
    <dxf>
      <font>
        <condense val="0"/>
        <extend val="0"/>
      </font>
    </dxf>
    <dxf>
      <font>
        <b/>
        <i val="0"/>
        <condense val="0"/>
        <extend val="0"/>
        <color auto="1"/>
      </font>
      <fill>
        <patternFill>
          <bgColor indexed="26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lid/Downloads/Or&#231;amento%20GAVET&#193;RIO%20-%20C&#193;LCULO%20BDI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ÍCIO"/>
      <sheetName val="INFORMAÇÕES1"/>
      <sheetName val="INFORMAÇÕES"/>
      <sheetName val="INSTRUÇÕES"/>
      <sheetName val="Q0"/>
      <sheetName val="BDI"/>
      <sheetName val="BDI 2622_2013_TCU"/>
      <sheetName val="O1"/>
      <sheetName val="Q1"/>
      <sheetName val="C1"/>
      <sheetName val="O2"/>
      <sheetName val="Q2"/>
      <sheetName val="C2"/>
      <sheetName val="O3"/>
      <sheetName val="Q3"/>
      <sheetName val="C3"/>
      <sheetName val="O4"/>
      <sheetName val="Q4"/>
      <sheetName val="RRE"/>
      <sheetName val="PLS"/>
      <sheetName val="OFÍCIO"/>
      <sheetName val="CRÍTICAS"/>
      <sheetName val="SIDU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41"/>
  <sheetViews>
    <sheetView tabSelected="1" workbookViewId="0">
      <selection activeCell="F5" sqref="F5:G5"/>
    </sheetView>
  </sheetViews>
  <sheetFormatPr defaultRowHeight="15"/>
  <cols>
    <col min="1" max="1" width="4.7109375" style="1" bestFit="1" customWidth="1"/>
    <col min="2" max="2" width="8.28515625" style="1" customWidth="1"/>
    <col min="3" max="3" width="85.7109375" style="14" customWidth="1"/>
    <col min="4" max="4" width="5" style="1" bestFit="1" customWidth="1"/>
    <col min="5" max="5" width="5.7109375" style="11" bestFit="1" customWidth="1"/>
    <col min="6" max="6" width="9.140625" style="12" bestFit="1" customWidth="1"/>
    <col min="7" max="7" width="11.5703125" customWidth="1"/>
  </cols>
  <sheetData>
    <row r="2" spans="1:7">
      <c r="A2" s="64" t="s">
        <v>78</v>
      </c>
      <c r="B2" s="64"/>
      <c r="C2" s="64"/>
      <c r="D2" s="64"/>
      <c r="E2" s="64"/>
      <c r="F2" s="64"/>
      <c r="G2" s="64"/>
    </row>
    <row r="3" spans="1:7">
      <c r="A3" s="64" t="s">
        <v>79</v>
      </c>
      <c r="B3" s="64"/>
      <c r="C3" s="64"/>
      <c r="D3" s="64"/>
      <c r="E3" s="64"/>
      <c r="F3" s="64" t="s">
        <v>123</v>
      </c>
      <c r="G3" s="64"/>
    </row>
    <row r="4" spans="1:7">
      <c r="A4" s="64" t="s">
        <v>80</v>
      </c>
      <c r="B4" s="64"/>
      <c r="C4" s="64"/>
      <c r="D4" s="64"/>
      <c r="E4" s="64"/>
      <c r="F4" s="64" t="s">
        <v>124</v>
      </c>
      <c r="G4" s="64"/>
    </row>
    <row r="5" spans="1:7">
      <c r="A5" s="68" t="s">
        <v>81</v>
      </c>
      <c r="B5" s="68"/>
      <c r="C5" s="68"/>
      <c r="D5" s="68"/>
      <c r="E5" s="68"/>
      <c r="F5" s="68" t="s">
        <v>126</v>
      </c>
      <c r="G5" s="68"/>
    </row>
    <row r="6" spans="1:7">
      <c r="A6" s="72" t="s">
        <v>82</v>
      </c>
      <c r="B6" s="72"/>
      <c r="C6" s="72"/>
      <c r="D6" s="72"/>
      <c r="E6" s="72"/>
      <c r="F6" s="72"/>
      <c r="G6" s="72"/>
    </row>
    <row r="7" spans="1:7">
      <c r="A7" s="2" t="s">
        <v>40</v>
      </c>
      <c r="B7" s="2" t="s">
        <v>75</v>
      </c>
      <c r="C7" s="6" t="s">
        <v>41</v>
      </c>
      <c r="D7" s="2" t="s">
        <v>42</v>
      </c>
      <c r="E7" s="7" t="s">
        <v>43</v>
      </c>
      <c r="F7" s="8" t="s">
        <v>44</v>
      </c>
      <c r="G7" s="3" t="s">
        <v>70</v>
      </c>
    </row>
    <row r="8" spans="1:7">
      <c r="A8" s="4">
        <v>1</v>
      </c>
      <c r="B8" s="4"/>
      <c r="C8" s="13" t="s">
        <v>0</v>
      </c>
      <c r="D8" s="4"/>
      <c r="E8" s="9"/>
      <c r="F8" s="10"/>
      <c r="G8" s="5"/>
    </row>
    <row r="9" spans="1:7">
      <c r="A9" s="2" t="s">
        <v>45</v>
      </c>
      <c r="B9" s="2" t="s">
        <v>72</v>
      </c>
      <c r="C9" s="6" t="s">
        <v>1</v>
      </c>
      <c r="D9" s="2" t="s">
        <v>2</v>
      </c>
      <c r="E9" s="7">
        <v>2</v>
      </c>
      <c r="F9" s="8">
        <v>419.54</v>
      </c>
      <c r="G9" s="8">
        <f>F9*E9</f>
        <v>839.08</v>
      </c>
    </row>
    <row r="10" spans="1:7" ht="24.75">
      <c r="A10" s="2" t="s">
        <v>46</v>
      </c>
      <c r="B10" s="2" t="s">
        <v>73</v>
      </c>
      <c r="C10" s="6" t="s">
        <v>27</v>
      </c>
      <c r="D10" s="2" t="s">
        <v>3</v>
      </c>
      <c r="E10" s="7">
        <v>38.65</v>
      </c>
      <c r="F10" s="8">
        <v>12.22</v>
      </c>
      <c r="G10" s="8">
        <f>F10*E10</f>
        <v>472.303</v>
      </c>
    </row>
    <row r="11" spans="1:7">
      <c r="A11" s="4">
        <v>2</v>
      </c>
      <c r="B11" s="4"/>
      <c r="C11" s="13" t="s">
        <v>4</v>
      </c>
      <c r="D11" s="4"/>
      <c r="E11" s="9"/>
      <c r="F11" s="10"/>
      <c r="G11" s="5"/>
    </row>
    <row r="12" spans="1:7">
      <c r="A12" s="2" t="s">
        <v>47</v>
      </c>
      <c r="B12" s="2">
        <v>93358</v>
      </c>
      <c r="C12" s="6" t="s">
        <v>5</v>
      </c>
      <c r="D12" s="2" t="s">
        <v>6</v>
      </c>
      <c r="E12" s="7">
        <v>6.67</v>
      </c>
      <c r="F12" s="8">
        <v>90.14</v>
      </c>
      <c r="G12" s="8">
        <f>F12*E12</f>
        <v>601.23379999999997</v>
      </c>
    </row>
    <row r="13" spans="1:7">
      <c r="A13" s="2" t="s">
        <v>48</v>
      </c>
      <c r="B13" s="2" t="s">
        <v>74</v>
      </c>
      <c r="C13" s="6" t="s">
        <v>28</v>
      </c>
      <c r="D13" s="2" t="s">
        <v>7</v>
      </c>
      <c r="E13" s="7">
        <v>54</v>
      </c>
      <c r="F13" s="8">
        <v>65.77</v>
      </c>
      <c r="G13" s="8">
        <f t="shared" ref="G13:G17" si="0">F13*E13</f>
        <v>3551.58</v>
      </c>
    </row>
    <row r="14" spans="1:7" ht="24.75">
      <c r="A14" s="2" t="s">
        <v>49</v>
      </c>
      <c r="B14" s="2">
        <v>92776</v>
      </c>
      <c r="C14" s="6" t="s">
        <v>29</v>
      </c>
      <c r="D14" s="2" t="s">
        <v>8</v>
      </c>
      <c r="E14" s="7">
        <v>68</v>
      </c>
      <c r="F14" s="8">
        <v>15.59</v>
      </c>
      <c r="G14" s="8">
        <f t="shared" si="0"/>
        <v>1060.1199999999999</v>
      </c>
    </row>
    <row r="15" spans="1:7" ht="24.75">
      <c r="A15" s="2" t="s">
        <v>50</v>
      </c>
      <c r="B15" s="2">
        <v>94964</v>
      </c>
      <c r="C15" s="6" t="s">
        <v>30</v>
      </c>
      <c r="D15" s="2" t="s">
        <v>9</v>
      </c>
      <c r="E15" s="7">
        <v>5.03</v>
      </c>
      <c r="F15" s="8">
        <v>403.08</v>
      </c>
      <c r="G15" s="8">
        <f t="shared" si="0"/>
        <v>2027.4924000000001</v>
      </c>
    </row>
    <row r="16" spans="1:7" ht="24.75">
      <c r="A16" s="2" t="s">
        <v>51</v>
      </c>
      <c r="B16" s="2">
        <v>92778</v>
      </c>
      <c r="C16" s="6" t="s">
        <v>31</v>
      </c>
      <c r="D16" s="2" t="s">
        <v>10</v>
      </c>
      <c r="E16" s="7">
        <v>230.26</v>
      </c>
      <c r="F16" s="8">
        <v>11.06</v>
      </c>
      <c r="G16" s="8">
        <f t="shared" si="0"/>
        <v>2546.6756</v>
      </c>
    </row>
    <row r="17" spans="1:7">
      <c r="A17" s="2" t="s">
        <v>52</v>
      </c>
      <c r="B17" s="2">
        <v>5651</v>
      </c>
      <c r="C17" s="6" t="s">
        <v>11</v>
      </c>
      <c r="D17" s="2" t="s">
        <v>12</v>
      </c>
      <c r="E17" s="7">
        <v>76.400000000000006</v>
      </c>
      <c r="F17" s="8">
        <v>44.45</v>
      </c>
      <c r="G17" s="8">
        <f t="shared" si="0"/>
        <v>3395.9800000000005</v>
      </c>
    </row>
    <row r="18" spans="1:7">
      <c r="A18" s="4">
        <v>3</v>
      </c>
      <c r="B18" s="4"/>
      <c r="C18" s="13" t="s">
        <v>13</v>
      </c>
      <c r="D18" s="4"/>
      <c r="E18" s="9"/>
      <c r="F18" s="10"/>
      <c r="G18" s="5"/>
    </row>
    <row r="19" spans="1:7" ht="24.75">
      <c r="A19" s="2" t="s">
        <v>53</v>
      </c>
      <c r="B19" s="2">
        <v>94964</v>
      </c>
      <c r="C19" s="6" t="s">
        <v>30</v>
      </c>
      <c r="D19" s="2" t="s">
        <v>9</v>
      </c>
      <c r="E19" s="7">
        <v>16.46</v>
      </c>
      <c r="F19" s="8">
        <v>403.08</v>
      </c>
      <c r="G19" s="8">
        <f>F19*E19</f>
        <v>6634.6967999999997</v>
      </c>
    </row>
    <row r="20" spans="1:7" ht="24.75">
      <c r="A20" s="2" t="s">
        <v>54</v>
      </c>
      <c r="B20" s="2">
        <v>92778</v>
      </c>
      <c r="C20" s="6" t="s">
        <v>31</v>
      </c>
      <c r="D20" s="2" t="s">
        <v>14</v>
      </c>
      <c r="E20" s="7">
        <v>116</v>
      </c>
      <c r="F20" s="8">
        <v>11.06</v>
      </c>
      <c r="G20" s="8">
        <f t="shared" ref="G20:G22" si="1">F20*E20</f>
        <v>1282.96</v>
      </c>
    </row>
    <row r="21" spans="1:7" ht="24.75">
      <c r="A21" s="2" t="s">
        <v>55</v>
      </c>
      <c r="B21" s="2">
        <v>92769</v>
      </c>
      <c r="C21" s="6" t="s">
        <v>32</v>
      </c>
      <c r="D21" s="2" t="s">
        <v>15</v>
      </c>
      <c r="E21" s="7">
        <v>390.2</v>
      </c>
      <c r="F21" s="8">
        <v>8.6300000000000008</v>
      </c>
      <c r="G21" s="8">
        <f>F21*E21</f>
        <v>3367.4260000000004</v>
      </c>
    </row>
    <row r="22" spans="1:7">
      <c r="A22" s="2" t="s">
        <v>56</v>
      </c>
      <c r="B22" s="2">
        <v>92267</v>
      </c>
      <c r="C22" s="6" t="s">
        <v>16</v>
      </c>
      <c r="D22" s="2" t="s">
        <v>12</v>
      </c>
      <c r="E22" s="7">
        <v>69.3</v>
      </c>
      <c r="F22" s="8">
        <v>27.28</v>
      </c>
      <c r="G22" s="8">
        <f t="shared" si="1"/>
        <v>1890.5039999999999</v>
      </c>
    </row>
    <row r="23" spans="1:7">
      <c r="A23" s="4">
        <v>4</v>
      </c>
      <c r="B23" s="4"/>
      <c r="C23" s="13" t="s">
        <v>17</v>
      </c>
      <c r="D23" s="4"/>
      <c r="E23" s="9"/>
      <c r="F23" s="10"/>
      <c r="G23" s="5"/>
    </row>
    <row r="24" spans="1:7">
      <c r="A24" s="2" t="s">
        <v>57</v>
      </c>
      <c r="B24" s="2">
        <v>55835</v>
      </c>
      <c r="C24" s="6" t="s">
        <v>18</v>
      </c>
      <c r="D24" s="2" t="s">
        <v>19</v>
      </c>
      <c r="E24" s="7">
        <v>7.73</v>
      </c>
      <c r="F24" s="8">
        <v>79.739999999999995</v>
      </c>
      <c r="G24" s="8">
        <f>F24*E24</f>
        <v>616.39020000000005</v>
      </c>
    </row>
    <row r="25" spans="1:7" ht="24.75">
      <c r="A25" s="2" t="s">
        <v>58</v>
      </c>
      <c r="B25" s="2">
        <v>92769</v>
      </c>
      <c r="C25" s="6" t="s">
        <v>33</v>
      </c>
      <c r="D25" s="2" t="s">
        <v>15</v>
      </c>
      <c r="E25" s="7">
        <v>92.25</v>
      </c>
      <c r="F25" s="8">
        <v>8.6300000000000008</v>
      </c>
      <c r="G25" s="8">
        <f>F25*E25</f>
        <v>796.11750000000006</v>
      </c>
    </row>
    <row r="26" spans="1:7" ht="24.75">
      <c r="A26" s="2" t="s">
        <v>59</v>
      </c>
      <c r="B26" s="2">
        <v>94964</v>
      </c>
      <c r="C26" s="6" t="s">
        <v>30</v>
      </c>
      <c r="D26" s="2" t="s">
        <v>9</v>
      </c>
      <c r="E26" s="7">
        <v>3.87</v>
      </c>
      <c r="F26" s="8">
        <v>403.08</v>
      </c>
      <c r="G26" s="8">
        <f>F26*E26</f>
        <v>1559.9195999999999</v>
      </c>
    </row>
    <row r="27" spans="1:7">
      <c r="A27" s="2"/>
      <c r="B27" s="2"/>
      <c r="C27" s="6"/>
      <c r="D27" s="2"/>
      <c r="E27" s="7"/>
      <c r="F27" s="8"/>
      <c r="G27" s="8"/>
    </row>
    <row r="28" spans="1:7">
      <c r="A28" s="4">
        <v>5</v>
      </c>
      <c r="B28" s="4"/>
      <c r="C28" s="13" t="s">
        <v>20</v>
      </c>
      <c r="D28" s="4"/>
      <c r="E28" s="9"/>
      <c r="F28" s="10"/>
      <c r="G28" s="5"/>
    </row>
    <row r="29" spans="1:7" ht="36.75">
      <c r="A29" s="2" t="s">
        <v>60</v>
      </c>
      <c r="B29" s="2">
        <v>87501</v>
      </c>
      <c r="C29" s="6" t="s">
        <v>34</v>
      </c>
      <c r="D29" s="2" t="s">
        <v>3</v>
      </c>
      <c r="E29" s="7">
        <v>151.97999999999999</v>
      </c>
      <c r="F29" s="8">
        <v>131.56</v>
      </c>
      <c r="G29" s="8">
        <f>F29*E29</f>
        <v>19994.488799999999</v>
      </c>
    </row>
    <row r="30" spans="1:7" ht="24.75">
      <c r="A30" s="2" t="s">
        <v>61</v>
      </c>
      <c r="B30" s="2">
        <v>87893</v>
      </c>
      <c r="C30" s="6" t="s">
        <v>35</v>
      </c>
      <c r="D30" s="2" t="s">
        <v>21</v>
      </c>
      <c r="E30" s="7">
        <v>324.7</v>
      </c>
      <c r="F30" s="8">
        <v>6.85</v>
      </c>
      <c r="G30" s="8">
        <f>F30*E30</f>
        <v>2224.1949999999997</v>
      </c>
    </row>
    <row r="31" spans="1:7" ht="24.75">
      <c r="A31" s="2" t="s">
        <v>62</v>
      </c>
      <c r="B31" s="2">
        <v>5991</v>
      </c>
      <c r="C31" s="6" t="s">
        <v>36</v>
      </c>
      <c r="D31" s="2" t="s">
        <v>21</v>
      </c>
      <c r="E31" s="7">
        <v>324.7</v>
      </c>
      <c r="F31" s="8">
        <v>58.26</v>
      </c>
      <c r="G31" s="8">
        <f>F31*E31</f>
        <v>18917.021999999997</v>
      </c>
    </row>
    <row r="32" spans="1:7">
      <c r="A32" s="2" t="s">
        <v>76</v>
      </c>
      <c r="B32" s="2">
        <v>6171</v>
      </c>
      <c r="C32" s="6" t="s">
        <v>77</v>
      </c>
      <c r="D32" s="2" t="s">
        <v>25</v>
      </c>
      <c r="E32" s="7">
        <v>56</v>
      </c>
      <c r="F32" s="8">
        <v>55.37</v>
      </c>
      <c r="G32" s="8">
        <f>F32*E32</f>
        <v>3100.72</v>
      </c>
    </row>
    <row r="33" spans="1:7">
      <c r="A33" s="4">
        <v>6</v>
      </c>
      <c r="B33" s="4"/>
      <c r="C33" s="13" t="s">
        <v>22</v>
      </c>
      <c r="D33" s="4"/>
      <c r="E33" s="9"/>
      <c r="F33" s="10"/>
      <c r="G33" s="5"/>
    </row>
    <row r="34" spans="1:7" ht="24.75">
      <c r="A34" s="2" t="s">
        <v>63</v>
      </c>
      <c r="B34" s="2">
        <v>89712</v>
      </c>
      <c r="C34" s="6" t="s">
        <v>37</v>
      </c>
      <c r="D34" s="2" t="s">
        <v>23</v>
      </c>
      <c r="E34" s="7">
        <v>118</v>
      </c>
      <c r="F34" s="8">
        <v>30.22</v>
      </c>
      <c r="G34" s="8">
        <f t="shared" ref="G34:G39" si="2">F34*E34</f>
        <v>3565.96</v>
      </c>
    </row>
    <row r="35" spans="1:7">
      <c r="A35" s="2" t="s">
        <v>64</v>
      </c>
      <c r="B35" s="2">
        <v>72293</v>
      </c>
      <c r="C35" s="6" t="s">
        <v>24</v>
      </c>
      <c r="D35" s="2" t="s">
        <v>25</v>
      </c>
      <c r="E35" s="7">
        <v>56</v>
      </c>
      <c r="F35" s="8">
        <v>8.02</v>
      </c>
      <c r="G35" s="8">
        <f t="shared" si="2"/>
        <v>449.12</v>
      </c>
    </row>
    <row r="36" spans="1:7" ht="24.75">
      <c r="A36" s="2" t="s">
        <v>65</v>
      </c>
      <c r="B36" s="2">
        <v>89784</v>
      </c>
      <c r="C36" s="6" t="s">
        <v>38</v>
      </c>
      <c r="D36" s="2" t="s">
        <v>25</v>
      </c>
      <c r="E36" s="7">
        <v>44</v>
      </c>
      <c r="F36" s="8">
        <v>19.61</v>
      </c>
      <c r="G36" s="8">
        <f t="shared" si="2"/>
        <v>862.83999999999992</v>
      </c>
    </row>
    <row r="37" spans="1:7" ht="24.75">
      <c r="A37" s="2" t="s">
        <v>66</v>
      </c>
      <c r="B37" s="2">
        <v>89733</v>
      </c>
      <c r="C37" s="6" t="s">
        <v>39</v>
      </c>
      <c r="D37" s="2" t="s">
        <v>25</v>
      </c>
      <c r="E37" s="7">
        <v>32</v>
      </c>
      <c r="F37" s="8">
        <v>16.059999999999999</v>
      </c>
      <c r="G37" s="8">
        <f t="shared" si="2"/>
        <v>513.91999999999996</v>
      </c>
    </row>
    <row r="38" spans="1:7">
      <c r="A38" s="2" t="s">
        <v>67</v>
      </c>
      <c r="B38" s="2"/>
      <c r="C38" s="6" t="s">
        <v>26</v>
      </c>
      <c r="D38" s="2" t="s">
        <v>25</v>
      </c>
      <c r="E38" s="7">
        <v>3</v>
      </c>
      <c r="F38" s="8">
        <v>395.59</v>
      </c>
      <c r="G38" s="8">
        <f t="shared" si="2"/>
        <v>1186.77</v>
      </c>
    </row>
    <row r="39" spans="1:7">
      <c r="A39" s="2" t="s">
        <v>68</v>
      </c>
      <c r="B39" s="2">
        <v>88489</v>
      </c>
      <c r="C39" s="6" t="s">
        <v>69</v>
      </c>
      <c r="D39" s="2" t="s">
        <v>2</v>
      </c>
      <c r="E39" s="7">
        <v>183.2</v>
      </c>
      <c r="F39" s="8">
        <v>14.31</v>
      </c>
      <c r="G39" s="8">
        <f t="shared" si="2"/>
        <v>2621.5920000000001</v>
      </c>
    </row>
    <row r="40" spans="1:7">
      <c r="A40" s="69" t="s">
        <v>71</v>
      </c>
      <c r="B40" s="69"/>
      <c r="C40" s="69"/>
      <c r="D40" s="70">
        <f>SUM(G9:G39)</f>
        <v>84079.106700000004</v>
      </c>
      <c r="E40" s="71"/>
      <c r="F40" s="71"/>
      <c r="G40" s="71"/>
    </row>
    <row r="41" spans="1:7">
      <c r="A41" s="65" t="s">
        <v>125</v>
      </c>
      <c r="B41" s="66"/>
      <c r="C41" s="66"/>
      <c r="D41" s="66"/>
      <c r="E41" s="66"/>
      <c r="F41" s="66"/>
      <c r="G41" s="67"/>
    </row>
  </sheetData>
  <mergeCells count="11">
    <mergeCell ref="A41:G41"/>
    <mergeCell ref="A5:E5"/>
    <mergeCell ref="F5:G5"/>
    <mergeCell ref="A40:C40"/>
    <mergeCell ref="D40:G40"/>
    <mergeCell ref="A6:G6"/>
    <mergeCell ref="A3:E3"/>
    <mergeCell ref="F3:G3"/>
    <mergeCell ref="A4:E4"/>
    <mergeCell ref="F4:G4"/>
    <mergeCell ref="A2:G2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46"/>
  <sheetViews>
    <sheetView workbookViewId="0">
      <selection activeCell="G7" sqref="G7"/>
    </sheetView>
  </sheetViews>
  <sheetFormatPr defaultRowHeight="15"/>
  <cols>
    <col min="1" max="1" width="27.28515625" bestFit="1" customWidth="1"/>
    <col min="2" max="2" width="11.5703125" bestFit="1" customWidth="1"/>
    <col min="3" max="3" width="9" bestFit="1" customWidth="1"/>
    <col min="4" max="4" width="19.140625" bestFit="1" customWidth="1"/>
    <col min="5" max="5" width="14" bestFit="1" customWidth="1"/>
  </cols>
  <sheetData>
    <row r="1" spans="1:5">
      <c r="A1" s="15" t="str">
        <f>CONCATENATE("Nº do contrato: ",[1]INFORMAÇÕES1!F4,"-",[1]INFORMAÇÕES1!F5," / ",[1]INFORMAÇÕES1!F30)</f>
        <v xml:space="preserve">Nº do contrato: - / </v>
      </c>
      <c r="B1" s="15"/>
      <c r="C1" s="76" t="s">
        <v>122</v>
      </c>
      <c r="D1" s="76"/>
      <c r="E1" s="76"/>
    </row>
    <row r="2" spans="1:5">
      <c r="A2" s="15" t="s">
        <v>127</v>
      </c>
      <c r="B2" s="15"/>
      <c r="C2" s="15"/>
      <c r="D2" s="15"/>
      <c r="E2" s="16"/>
    </row>
    <row r="3" spans="1:5">
      <c r="A3" s="77" t="s">
        <v>128</v>
      </c>
      <c r="B3" s="78"/>
      <c r="C3" s="78"/>
      <c r="D3" s="78"/>
      <c r="E3" s="78"/>
    </row>
    <row r="4" spans="1:5">
      <c r="A4" s="17" t="str">
        <f>CONCATENATE([1]INFORMAÇÕES1!A13,": ",[1]INFORMAÇÕES1!F13)</f>
        <v xml:space="preserve">: </v>
      </c>
      <c r="B4" s="15"/>
      <c r="C4" s="15"/>
      <c r="D4" s="15"/>
      <c r="E4" s="18"/>
    </row>
    <row r="5" spans="1:5">
      <c r="A5" s="19" t="s">
        <v>83</v>
      </c>
      <c r="B5" s="20">
        <v>1</v>
      </c>
      <c r="C5" s="21" t="s">
        <v>121</v>
      </c>
      <c r="D5" s="15"/>
      <c r="E5" s="18"/>
    </row>
    <row r="6" spans="1:5">
      <c r="A6" s="22" t="s">
        <v>84</v>
      </c>
      <c r="B6" s="23">
        <v>1</v>
      </c>
      <c r="C6" s="79" t="s">
        <v>85</v>
      </c>
      <c r="D6" s="80"/>
      <c r="E6" s="81"/>
    </row>
    <row r="7" spans="1:5" ht="25.5">
      <c r="A7" s="22" t="s">
        <v>86</v>
      </c>
      <c r="B7" s="24">
        <v>2</v>
      </c>
      <c r="C7" s="25" t="s">
        <v>121</v>
      </c>
      <c r="D7" s="26" t="s">
        <v>87</v>
      </c>
      <c r="E7" s="27"/>
    </row>
    <row r="8" spans="1:5" ht="51">
      <c r="A8" s="22" t="s">
        <v>88</v>
      </c>
      <c r="B8" s="24">
        <v>3</v>
      </c>
      <c r="C8" s="28" t="s">
        <v>89</v>
      </c>
      <c r="D8" s="29" t="s">
        <v>90</v>
      </c>
      <c r="E8" s="30"/>
    </row>
    <row r="9" spans="1:5" ht="38.25">
      <c r="A9" s="22" t="s">
        <v>91</v>
      </c>
      <c r="B9" s="24">
        <v>4</v>
      </c>
      <c r="C9" s="82" t="s">
        <v>92</v>
      </c>
      <c r="D9" s="83"/>
      <c r="E9" s="84"/>
    </row>
    <row r="10" spans="1:5" ht="25.5">
      <c r="A10" s="22" t="s">
        <v>93</v>
      </c>
      <c r="B10" s="24">
        <v>5</v>
      </c>
      <c r="C10" s="62" t="s">
        <v>121</v>
      </c>
      <c r="D10" s="61" t="s">
        <v>94</v>
      </c>
      <c r="E10" s="27"/>
    </row>
    <row r="11" spans="1:5" ht="25.5">
      <c r="A11" s="22" t="s">
        <v>95</v>
      </c>
      <c r="B11" s="24">
        <v>6</v>
      </c>
      <c r="C11" s="28" t="s">
        <v>89</v>
      </c>
      <c r="D11" s="60" t="s">
        <v>96</v>
      </c>
      <c r="E11" s="30"/>
    </row>
    <row r="12" spans="1:5">
      <c r="A12" s="31"/>
      <c r="B12" s="15"/>
      <c r="C12" s="15"/>
      <c r="D12" s="15"/>
      <c r="E12" s="18"/>
    </row>
    <row r="13" spans="1:5" ht="15.75">
      <c r="A13" s="1"/>
      <c r="B13" s="85" t="s">
        <v>97</v>
      </c>
      <c r="C13" s="85"/>
      <c r="D13" s="85"/>
      <c r="E13" s="1"/>
    </row>
    <row r="14" spans="1:5" ht="31.5">
      <c r="A14" s="32" t="s">
        <v>98</v>
      </c>
      <c r="B14" s="33" t="s">
        <v>99</v>
      </c>
      <c r="C14" s="33" t="s">
        <v>100</v>
      </c>
      <c r="D14" s="33" t="s">
        <v>101</v>
      </c>
      <c r="E14" s="34" t="s">
        <v>102</v>
      </c>
    </row>
    <row r="15" spans="1:5" ht="15.75">
      <c r="A15" s="35" t="s">
        <v>103</v>
      </c>
      <c r="B15" s="36">
        <v>0.03</v>
      </c>
      <c r="C15" s="37">
        <v>0.04</v>
      </c>
      <c r="D15" s="38">
        <v>5.5E-2</v>
      </c>
      <c r="E15" s="39">
        <v>4.4999999999999998E-2</v>
      </c>
    </row>
    <row r="16" spans="1:5" ht="15.75">
      <c r="A16" s="35" t="s">
        <v>104</v>
      </c>
      <c r="B16" s="40">
        <v>8.0000000000000002E-3</v>
      </c>
      <c r="C16" s="41">
        <v>8.0000000000000002E-3</v>
      </c>
      <c r="D16" s="42">
        <v>0.01</v>
      </c>
      <c r="E16" s="43">
        <v>9.4999999999999998E-3</v>
      </c>
    </row>
    <row r="17" spans="1:5" ht="15.75">
      <c r="A17" s="35" t="s">
        <v>105</v>
      </c>
      <c r="B17" s="40">
        <v>9.7000000000000003E-3</v>
      </c>
      <c r="C17" s="41">
        <v>1.2699999999999999E-2</v>
      </c>
      <c r="D17" s="42">
        <v>1.2699999999999999E-2</v>
      </c>
      <c r="E17" s="43">
        <v>1.2699999999999999E-2</v>
      </c>
    </row>
    <row r="18" spans="1:5" ht="15.75">
      <c r="A18" s="35" t="s">
        <v>106</v>
      </c>
      <c r="B18" s="40">
        <v>5.8999999999999997E-2</v>
      </c>
      <c r="C18" s="41">
        <v>1.23E-2</v>
      </c>
      <c r="D18" s="42">
        <v>1.3899999999999999E-2</v>
      </c>
      <c r="E18" s="43">
        <v>1.2500000000000001E-2</v>
      </c>
    </row>
    <row r="19" spans="1:5" ht="15.75">
      <c r="A19" s="35" t="s">
        <v>107</v>
      </c>
      <c r="B19" s="44">
        <v>6.1600000000000002E-2</v>
      </c>
      <c r="C19" s="45">
        <v>7.3999999999999996E-2</v>
      </c>
      <c r="D19" s="46">
        <v>8.6900000000000005E-2</v>
      </c>
      <c r="E19" s="43">
        <v>7.5999999999999998E-2</v>
      </c>
    </row>
    <row r="20" spans="1:5" ht="15.75">
      <c r="A20" s="86" t="s">
        <v>108</v>
      </c>
      <c r="B20" s="87"/>
      <c r="C20" s="87"/>
      <c r="D20" s="88"/>
      <c r="E20" s="47">
        <v>3.6499999999999998E-2</v>
      </c>
    </row>
    <row r="21" spans="1:5" ht="15.75">
      <c r="A21" s="90" t="s">
        <v>109</v>
      </c>
      <c r="B21" s="91"/>
      <c r="C21" s="91"/>
      <c r="D21" s="92"/>
      <c r="E21" s="47">
        <v>0.03</v>
      </c>
    </row>
    <row r="22" spans="1:5" ht="16.5" thickBot="1">
      <c r="A22" s="93" t="s">
        <v>110</v>
      </c>
      <c r="B22" s="94"/>
      <c r="C22" s="94"/>
      <c r="D22" s="94"/>
      <c r="E22" s="56">
        <v>0.02</v>
      </c>
    </row>
    <row r="23" spans="1:5">
      <c r="A23" s="48" t="s">
        <v>111</v>
      </c>
      <c r="B23" s="49" t="s">
        <v>89</v>
      </c>
      <c r="C23" s="50" t="s">
        <v>112</v>
      </c>
      <c r="D23" s="51">
        <f>IF(B23&lt;&gt;0,0,"( X )")</f>
        <v>0</v>
      </c>
      <c r="E23" s="52" t="s">
        <v>113</v>
      </c>
    </row>
    <row r="24" spans="1:5">
      <c r="A24" s="95" t="s">
        <v>114</v>
      </c>
      <c r="B24" s="95"/>
      <c r="C24" s="95"/>
      <c r="D24" s="95"/>
      <c r="E24" s="63">
        <v>0.24249999999999999</v>
      </c>
    </row>
    <row r="25" spans="1:5" ht="16.5" thickBot="1">
      <c r="A25" s="96" t="s">
        <v>115</v>
      </c>
      <c r="B25" s="97"/>
      <c r="C25" s="97"/>
      <c r="D25" s="97"/>
      <c r="E25" s="57">
        <v>0.27279999999999999</v>
      </c>
    </row>
    <row r="26" spans="1:5">
      <c r="A26" s="58"/>
      <c r="B26" s="58"/>
      <c r="C26" s="58"/>
      <c r="D26" s="58"/>
      <c r="E26" s="59"/>
    </row>
    <row r="27" spans="1:5" ht="15" customHeight="1">
      <c r="A27" s="89" t="s">
        <v>116</v>
      </c>
      <c r="B27" s="89"/>
      <c r="C27" s="89"/>
      <c r="D27" s="89"/>
      <c r="E27" s="89"/>
    </row>
    <row r="28" spans="1:5" ht="15" customHeight="1">
      <c r="A28" s="89"/>
      <c r="B28" s="89"/>
      <c r="C28" s="89"/>
      <c r="D28" s="89"/>
      <c r="E28" s="89"/>
    </row>
    <row r="29" spans="1:5" ht="15" customHeight="1">
      <c r="A29" s="89"/>
      <c r="B29" s="89"/>
      <c r="C29" s="89"/>
      <c r="D29" s="89"/>
      <c r="E29" s="89"/>
    </row>
    <row r="30" spans="1:5">
      <c r="A30" s="73" t="s">
        <v>117</v>
      </c>
      <c r="B30" s="73"/>
      <c r="C30" s="73"/>
      <c r="D30" s="73"/>
      <c r="E30" s="73"/>
    </row>
    <row r="31" spans="1:5">
      <c r="A31" s="73" t="s">
        <v>118</v>
      </c>
      <c r="B31" s="73"/>
      <c r="C31" s="73"/>
      <c r="D31" s="73"/>
      <c r="E31" s="73"/>
    </row>
    <row r="32" spans="1:5">
      <c r="A32" s="53"/>
      <c r="B32" s="53"/>
      <c r="C32" s="53"/>
      <c r="D32" s="53"/>
      <c r="E32" s="1"/>
    </row>
    <row r="33" spans="1:5">
      <c r="A33" s="54"/>
      <c r="B33" s="53"/>
      <c r="C33" s="53"/>
      <c r="D33" s="53"/>
      <c r="E33" s="1"/>
    </row>
    <row r="34" spans="1:5">
      <c r="A34" s="74" t="str">
        <f>CONCATENATE("Responsável Técnico de(o)(a) ",[1]INFORMAÇÕES1!F6)</f>
        <v xml:space="preserve">Responsável Técnico de(o)(a) </v>
      </c>
      <c r="B34" s="74"/>
      <c r="C34" s="74"/>
      <c r="D34" s="53"/>
      <c r="E34" s="1"/>
    </row>
    <row r="35" spans="1:5">
      <c r="A35" s="75" t="s">
        <v>119</v>
      </c>
      <c r="B35" s="75"/>
      <c r="C35" s="75"/>
      <c r="D35" s="53"/>
      <c r="E35" s="1"/>
    </row>
    <row r="36" spans="1:5">
      <c r="A36" s="53"/>
      <c r="B36" s="53"/>
      <c r="C36" s="53"/>
      <c r="D36" s="53"/>
      <c r="E36" s="1"/>
    </row>
    <row r="37" spans="1:5">
      <c r="A37" s="53"/>
      <c r="B37" s="53"/>
      <c r="C37" s="53"/>
      <c r="D37" s="53"/>
      <c r="E37" s="1"/>
    </row>
    <row r="38" spans="1:5">
      <c r="A38" s="53"/>
      <c r="B38" s="53"/>
      <c r="C38" s="53"/>
      <c r="D38" s="53"/>
      <c r="E38" s="1"/>
    </row>
    <row r="39" spans="1:5">
      <c r="A39" s="53"/>
      <c r="B39" s="53"/>
      <c r="C39" s="53"/>
      <c r="D39" s="53"/>
      <c r="E39" s="1"/>
    </row>
    <row r="40" spans="1:5">
      <c r="A40" s="53"/>
      <c r="B40" s="53"/>
      <c r="C40" s="53"/>
      <c r="D40" s="53"/>
      <c r="E40" s="1"/>
    </row>
    <row r="41" spans="1:5">
      <c r="A41" s="55"/>
      <c r="B41" s="55"/>
      <c r="C41" s="55"/>
      <c r="D41" s="53"/>
      <c r="E41" s="1"/>
    </row>
    <row r="42" spans="1:5">
      <c r="A42" s="74" t="s">
        <v>120</v>
      </c>
      <c r="B42" s="74"/>
      <c r="C42" s="74"/>
      <c r="D42" s="53"/>
      <c r="E42" s="1"/>
    </row>
    <row r="43" spans="1:5">
      <c r="A43" s="75" t="s">
        <v>119</v>
      </c>
      <c r="B43" s="75"/>
      <c r="C43" s="75"/>
      <c r="D43" s="53"/>
      <c r="E43" s="1"/>
    </row>
    <row r="44" spans="1:5">
      <c r="A44" s="53"/>
      <c r="B44" s="53"/>
      <c r="C44" s="53"/>
      <c r="D44" s="53"/>
      <c r="E44" s="1"/>
    </row>
    <row r="45" spans="1:5">
      <c r="A45" s="53"/>
      <c r="B45" s="53"/>
      <c r="C45" s="53"/>
      <c r="D45" s="53"/>
      <c r="E45" s="1"/>
    </row>
    <row r="46" spans="1:5">
      <c r="A46" s="53"/>
      <c r="B46" s="53"/>
      <c r="C46" s="53"/>
      <c r="D46" s="53"/>
      <c r="E46" s="1"/>
    </row>
  </sheetData>
  <mergeCells count="17">
    <mergeCell ref="A30:E30"/>
    <mergeCell ref="C1:E1"/>
    <mergeCell ref="A3:E3"/>
    <mergeCell ref="C6:E6"/>
    <mergeCell ref="C9:E9"/>
    <mergeCell ref="B13:D13"/>
    <mergeCell ref="A20:D20"/>
    <mergeCell ref="A27:E29"/>
    <mergeCell ref="A21:D21"/>
    <mergeCell ref="A22:D22"/>
    <mergeCell ref="A24:D24"/>
    <mergeCell ref="A25:D25"/>
    <mergeCell ref="A31:E31"/>
    <mergeCell ref="A34:C34"/>
    <mergeCell ref="A35:C35"/>
    <mergeCell ref="A42:C42"/>
    <mergeCell ref="A43:C43"/>
  </mergeCells>
  <conditionalFormatting sqref="E15:E19">
    <cfRule type="cellIs" dxfId="14" priority="4" stopIfTrue="1" operator="between">
      <formula>$C15</formula>
      <formula>$E15</formula>
    </cfRule>
  </conditionalFormatting>
  <conditionalFormatting sqref="A6:B11">
    <cfRule type="expression" dxfId="13" priority="5" stopIfTrue="1">
      <formula>$C$6=0</formula>
    </cfRule>
    <cfRule type="expression" dxfId="12" priority="6" stopIfTrue="1">
      <formula>$C$6&gt;6</formula>
    </cfRule>
    <cfRule type="expression" dxfId="11" priority="7" stopIfTrue="1">
      <formula>$C6&lt;&gt;$C$6</formula>
    </cfRule>
  </conditionalFormatting>
  <conditionalFormatting sqref="D7">
    <cfRule type="expression" dxfId="10" priority="8" stopIfTrue="1">
      <formula>$D$9&lt;&gt;0</formula>
    </cfRule>
  </conditionalFormatting>
  <conditionalFormatting sqref="D8">
    <cfRule type="expression" dxfId="9" priority="9" stopIfTrue="1">
      <formula>$D$9&lt;&gt;0</formula>
    </cfRule>
  </conditionalFormatting>
  <conditionalFormatting sqref="D10 A24:E24">
    <cfRule type="expression" dxfId="8" priority="10" stopIfTrue="1">
      <formula>$D$12&lt;&gt;0</formula>
    </cfRule>
  </conditionalFormatting>
  <conditionalFormatting sqref="D11">
    <cfRule type="expression" dxfId="7" priority="11" stopIfTrue="1">
      <formula>$D$12&lt;&gt;0</formula>
    </cfRule>
  </conditionalFormatting>
  <conditionalFormatting sqref="A25:E25">
    <cfRule type="expression" dxfId="6" priority="14" stopIfTrue="1">
      <formula>$D$12&lt;&gt;0</formula>
    </cfRule>
  </conditionalFormatting>
  <conditionalFormatting sqref="A31:E31">
    <cfRule type="expression" dxfId="5" priority="15" stopIfTrue="1">
      <formula>$D$12&lt;&gt;0</formula>
    </cfRule>
  </conditionalFormatting>
  <conditionalFormatting sqref="A30:E30">
    <cfRule type="expression" dxfId="4" priority="16" stopIfTrue="1">
      <formula>$D$12&lt;&gt;0</formula>
    </cfRule>
  </conditionalFormatting>
  <conditionalFormatting sqref="E23">
    <cfRule type="expression" dxfId="3" priority="17" stopIfTrue="1">
      <formula>$C$24&lt;&gt;0</formula>
    </cfRule>
  </conditionalFormatting>
  <conditionalFormatting sqref="C23">
    <cfRule type="expression" dxfId="2" priority="18" stopIfTrue="1">
      <formula>$C$24&lt;&gt;0</formula>
    </cfRule>
  </conditionalFormatting>
  <conditionalFormatting sqref="E22">
    <cfRule type="expression" dxfId="1" priority="1" stopIfTrue="1">
      <formula>$D$12&lt;&gt;0</formula>
    </cfRule>
  </conditionalFormatting>
  <conditionalFormatting sqref="A22:D22">
    <cfRule type="expression" dxfId="0" priority="2" stopIfTrue="1">
      <formula>$D$12&lt;&gt;0</formula>
    </cfRule>
  </conditionalFormatting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SERVIÇO</vt:lpstr>
      <vt:lpstr>BDI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Cliente</dc:creator>
  <cp:lastModifiedBy>marlid</cp:lastModifiedBy>
  <cp:lastPrinted>2017-04-25T13:18:07Z</cp:lastPrinted>
  <dcterms:created xsi:type="dcterms:W3CDTF">2017-04-24T12:26:23Z</dcterms:created>
  <dcterms:modified xsi:type="dcterms:W3CDTF">2017-07-07T12:21:33Z</dcterms:modified>
</cp:coreProperties>
</file>